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visser\Documents\Prive\Dogtrailing documenten\"/>
    </mc:Choice>
  </mc:AlternateContent>
  <xr:revisionPtr revIDLastSave="0" documentId="13_ncr:1_{508522B4-438A-4C6D-AA9E-F0AA4CA46037}" xr6:coauthVersionLast="47" xr6:coauthVersionMax="47" xr10:uidLastSave="{00000000-0000-0000-0000-000000000000}"/>
  <bookViews>
    <workbookView xWindow="3855" yWindow="3855" windowWidth="21600" windowHeight="11385" xr2:uid="{92F061C6-74A2-43F3-9CFC-DDC8EDC3E46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" l="1"/>
  <c r="J10" i="1"/>
  <c r="J11" i="1"/>
  <c r="J17" i="1"/>
  <c r="J12" i="1"/>
  <c r="B13" i="1"/>
  <c r="B11" i="1"/>
  <c r="B20" i="1" l="1"/>
  <c r="B5" i="1" s="1"/>
  <c r="J20" i="1"/>
  <c r="B4" i="1" s="1"/>
  <c r="B7" i="1" l="1"/>
</calcChain>
</file>

<file path=xl/sharedStrings.xml><?xml version="1.0" encoding="utf-8"?>
<sst xmlns="http://schemas.openxmlformats.org/spreadsheetml/2006/main" count="30" uniqueCount="28">
  <si>
    <t>Stichting Dogtrailing</t>
  </si>
  <si>
    <t>Inkomsten uit</t>
  </si>
  <si>
    <t>Uitgaven aan</t>
  </si>
  <si>
    <t>Donatie</t>
  </si>
  <si>
    <t>Lezing</t>
  </si>
  <si>
    <t>Diversen</t>
  </si>
  <si>
    <t>Speurwerk</t>
  </si>
  <si>
    <t>Totaal</t>
  </si>
  <si>
    <t>Bedrag</t>
  </si>
  <si>
    <t xml:space="preserve">Bankkosten </t>
  </si>
  <si>
    <t>Inkomsten door trainingen</t>
  </si>
  <si>
    <t>Uitgaven voor vrijwilligers &amp; trainingsbenodigheden</t>
  </si>
  <si>
    <t>Brandstof</t>
  </si>
  <si>
    <t>Onkosten vervoer</t>
  </si>
  <si>
    <t>Dierenartskosten</t>
  </si>
  <si>
    <t xml:space="preserve"> </t>
  </si>
  <si>
    <t>Hondenvoer &amp; Benodigdheden</t>
  </si>
  <si>
    <t>Bedrijfskleding &amp; Benodigheden</t>
  </si>
  <si>
    <t>Telefonie &amp; internet, website en aanverwante kosten</t>
  </si>
  <si>
    <t>Onkosten vergoeding vrijwilligers</t>
  </si>
  <si>
    <t>Totaal inkomsten</t>
  </si>
  <si>
    <t>Totaal uitgaven</t>
  </si>
  <si>
    <t>Balans</t>
  </si>
  <si>
    <t>Boekjaar 2020</t>
  </si>
  <si>
    <t>Balans 2020</t>
  </si>
  <si>
    <t>Balans rekening</t>
  </si>
  <si>
    <t>Start 2020</t>
  </si>
  <si>
    <t>Eind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</si>
</sst>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###0.00"/>
    <numFmt numFmtId="165" formatCode="&quot;€&quot;\ ####0.00;&quot;€&quot;\ \-####0.00"/>
  </numFmts>
  <fonts count="5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indent="1"/>
    </xf>
    <xf numFmtId="164" fontId="0" fillId="0" borderId="0" xfId="0" applyNumberFormat="1" applyAlignment="1">
      <alignment horizontal="left" inden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164" fontId="0" fillId="0" borderId="0" xfId="0" applyNumberFormat="1" applyAlignment="1">
      <alignment horizontal="left" vertical="center" indent="1"/>
    </xf>
    <xf numFmtId="0" fontId="3" fillId="0" borderId="0" xfId="0" applyFont="1"/>
    <xf numFmtId="0" fontId="2" fillId="0" borderId="0" xfId="0" applyFont="1" applyAlignment="1">
      <alignment horizontal="left" vertical="center" indent="1"/>
    </xf>
    <xf numFmtId="164" fontId="0" fillId="0" borderId="0" xfId="0" applyNumberFormat="1"/>
    <xf numFmtId="165" fontId="0" fillId="0" borderId="0" xfId="0" applyNumberFormat="1" applyAlignment="1">
      <alignment horizontal="left" indent="1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inden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Inkomsten</a:t>
            </a:r>
            <a:r>
              <a:rPr lang="nl-NL" baseline="0"/>
              <a:t>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Blad1!$A$10:$A$14</c:f>
              <c:strCache>
                <c:ptCount val="5"/>
                <c:pt idx="0">
                  <c:v>Donatie</c:v>
                </c:pt>
                <c:pt idx="1">
                  <c:v>Speurwerk</c:v>
                </c:pt>
                <c:pt idx="2">
                  <c:v>Lezing</c:v>
                </c:pt>
                <c:pt idx="3">
                  <c:v>Inkomsten door trainingen</c:v>
                </c:pt>
                <c:pt idx="4">
                  <c:v>Diversen</c:v>
                </c:pt>
              </c:strCache>
            </c:strRef>
          </c:cat>
          <c:val>
            <c:numRef>
              <c:f>Blad1!$B$10:$B$14</c:f>
              <c:numCache>
                <c:formatCode>"€"\ ####0.00;"€"\ \-####0.00</c:formatCode>
                <c:ptCount val="5"/>
                <c:pt idx="0">
                  <c:v>71</c:v>
                </c:pt>
                <c:pt idx="1">
                  <c:v>2748.0499999999997</c:v>
                </c:pt>
                <c:pt idx="2">
                  <c:v>0</c:v>
                </c:pt>
                <c:pt idx="3">
                  <c:v>1387.5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B-4124-959C-B8326BB87C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88806352"/>
        <c:axId val="888807600"/>
      </c:barChart>
      <c:catAx>
        <c:axId val="88880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88807600"/>
        <c:crosses val="autoZero"/>
        <c:auto val="1"/>
        <c:lblAlgn val="ctr"/>
        <c:lblOffset val="100"/>
        <c:noMultiLvlLbl val="0"/>
      </c:catAx>
      <c:valAx>
        <c:axId val="88880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\ ####0.00;&quot;€&quot;\ \-##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8880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verdeling</a:t>
            </a:r>
            <a:r>
              <a:rPr lang="nl-NL" baseline="0"/>
              <a:t> inkomsten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203-49F4-AF80-1AE4C3CB010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203-49F4-AF80-1AE4C3CB010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203-49F4-AF80-1AE4C3CB010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203-49F4-AF80-1AE4C3CB010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203-49F4-AF80-1AE4C3CB01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Blad1!$A$10:$A$14</c:f>
              <c:strCache>
                <c:ptCount val="5"/>
                <c:pt idx="0">
                  <c:v>Donatie</c:v>
                </c:pt>
                <c:pt idx="1">
                  <c:v>Speurwerk</c:v>
                </c:pt>
                <c:pt idx="2">
                  <c:v>Lezing</c:v>
                </c:pt>
                <c:pt idx="3">
                  <c:v>Inkomsten door trainingen</c:v>
                </c:pt>
                <c:pt idx="4">
                  <c:v>Diversen</c:v>
                </c:pt>
              </c:strCache>
            </c:strRef>
          </c:cat>
          <c:val>
            <c:numRef>
              <c:f>Blad1!$B$10:$B$14</c:f>
              <c:numCache>
                <c:formatCode>"€"\ ####0.00;"€"\ \-####0.00</c:formatCode>
                <c:ptCount val="5"/>
                <c:pt idx="0">
                  <c:v>71</c:v>
                </c:pt>
                <c:pt idx="1">
                  <c:v>2748.0499999999997</c:v>
                </c:pt>
                <c:pt idx="2">
                  <c:v>0</c:v>
                </c:pt>
                <c:pt idx="3">
                  <c:v>1387.5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203-49F4-AF80-1AE4C3CB010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Uitgave</a:t>
            </a:r>
            <a:r>
              <a:rPr lang="nl-NL" baseline="0"/>
              <a:t>n 2020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Blad1!$G$10:$G$18</c:f>
              <c:strCache>
                <c:ptCount val="9"/>
                <c:pt idx="0">
                  <c:v>Hondenvoer &amp; Benodigdheden</c:v>
                </c:pt>
                <c:pt idx="1">
                  <c:v>Telefonie &amp; internet, website en aanverwante kosten</c:v>
                </c:pt>
                <c:pt idx="2">
                  <c:v>Onkosten vergoeding vrijwilligers</c:v>
                </c:pt>
                <c:pt idx="3">
                  <c:v>Brandstof</c:v>
                </c:pt>
                <c:pt idx="4">
                  <c:v>Dierenartskosten</c:v>
                </c:pt>
                <c:pt idx="5">
                  <c:v>Bedrijfskleding &amp; Benodigheden</c:v>
                </c:pt>
                <c:pt idx="6">
                  <c:v>Onkosten vervoer</c:v>
                </c:pt>
                <c:pt idx="7">
                  <c:v>Bankkosten </c:v>
                </c:pt>
                <c:pt idx="8">
                  <c:v>Uitgaven voor vrijwilligers &amp; trainingsbenodigheden</c:v>
                </c:pt>
              </c:strCache>
            </c:strRef>
          </c:cat>
          <c:val>
            <c:numRef>
              <c:f>Blad1!$J$10:$J$18</c:f>
              <c:numCache>
                <c:formatCode>"€"\ ####0.00</c:formatCode>
                <c:ptCount val="9"/>
                <c:pt idx="0">
                  <c:v>1614.3799999999999</c:v>
                </c:pt>
                <c:pt idx="1">
                  <c:v>397.5</c:v>
                </c:pt>
                <c:pt idx="2">
                  <c:v>2523.87</c:v>
                </c:pt>
                <c:pt idx="3">
                  <c:v>0</c:v>
                </c:pt>
                <c:pt idx="4">
                  <c:v>72.400000000000006</c:v>
                </c:pt>
                <c:pt idx="5">
                  <c:v>108.49</c:v>
                </c:pt>
                <c:pt idx="6">
                  <c:v>0</c:v>
                </c:pt>
                <c:pt idx="7">
                  <c:v>114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3-4662-BF7A-BE33C1C2A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37809872"/>
        <c:axId val="937811952"/>
      </c:barChart>
      <c:catAx>
        <c:axId val="93780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37811952"/>
        <c:crosses val="autoZero"/>
        <c:auto val="1"/>
        <c:lblAlgn val="ctr"/>
        <c:lblOffset val="100"/>
        <c:noMultiLvlLbl val="0"/>
      </c:catAx>
      <c:valAx>
        <c:axId val="93781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\ ##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37809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Verdeling</a:t>
            </a:r>
            <a:r>
              <a:rPr lang="nl-NL" baseline="0"/>
              <a:t> uitgaven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701-4F58-8665-4128A0EAEA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701-4F58-8665-4128A0EAEAA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701-4F58-8665-4128A0EAEAA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701-4F58-8665-4128A0EAEAA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701-4F58-8665-4128A0EAEAA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701-4F58-8665-4128A0EAEAA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5701-4F58-8665-4128A0EAEAA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5701-4F58-8665-4128A0EAEAA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5701-4F58-8665-4128A0EAEAAA}"/>
              </c:ext>
            </c:extLst>
          </c:dPt>
          <c:dLbls>
            <c:dLbl>
              <c:idx val="4"/>
              <c:tx>
                <c:rich>
                  <a:bodyPr/>
                  <a:lstStyle/>
                  <a:p>
                    <a:fld id="{AD14882B-2801-4F6A-81EB-0C214A912427}" type="PERCENTAGE">
                      <a:rPr lang="en-US" baseline="0"/>
                      <a:pPr/>
                      <a:t>[PERCENTAGE]</a:t>
                    </a:fld>
                    <a:endParaRPr lang="nl-NL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701-4F58-8665-4128A0EAEA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Blad1!$G$10:$G$18</c:f>
              <c:strCache>
                <c:ptCount val="9"/>
                <c:pt idx="0">
                  <c:v>Hondenvoer &amp; Benodigdheden</c:v>
                </c:pt>
                <c:pt idx="1">
                  <c:v>Telefonie &amp; internet, website en aanverwante kosten</c:v>
                </c:pt>
                <c:pt idx="2">
                  <c:v>Onkosten vergoeding vrijwilligers</c:v>
                </c:pt>
                <c:pt idx="3">
                  <c:v>Brandstof</c:v>
                </c:pt>
                <c:pt idx="4">
                  <c:v>Dierenartskosten</c:v>
                </c:pt>
                <c:pt idx="5">
                  <c:v>Bedrijfskleding &amp; Benodigheden</c:v>
                </c:pt>
                <c:pt idx="6">
                  <c:v>Onkosten vervoer</c:v>
                </c:pt>
                <c:pt idx="7">
                  <c:v>Bankkosten </c:v>
                </c:pt>
                <c:pt idx="8">
                  <c:v>Uitgaven voor vrijwilligers &amp; trainingsbenodigheden</c:v>
                </c:pt>
              </c:strCache>
            </c:strRef>
          </c:cat>
          <c:val>
            <c:numRef>
              <c:f>Blad1!$J$10:$J$18</c:f>
              <c:numCache>
                <c:formatCode>"€"\ ####0.00</c:formatCode>
                <c:ptCount val="9"/>
                <c:pt idx="0">
                  <c:v>1614.3799999999999</c:v>
                </c:pt>
                <c:pt idx="1">
                  <c:v>397.5</c:v>
                </c:pt>
                <c:pt idx="2">
                  <c:v>2523.87</c:v>
                </c:pt>
                <c:pt idx="3">
                  <c:v>0</c:v>
                </c:pt>
                <c:pt idx="4">
                  <c:v>72.400000000000006</c:v>
                </c:pt>
                <c:pt idx="5">
                  <c:v>108.49</c:v>
                </c:pt>
                <c:pt idx="6">
                  <c:v>0</c:v>
                </c:pt>
                <c:pt idx="7">
                  <c:v>114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701-4F58-8665-4128A0EAEAA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21</xdr:row>
      <xdr:rowOff>0</xdr:rowOff>
    </xdr:from>
    <xdr:to>
      <xdr:col>4</xdr:col>
      <xdr:colOff>609599</xdr:colOff>
      <xdr:row>38</xdr:row>
      <xdr:rowOff>19050</xdr:rowOff>
    </xdr:to>
    <xdr:graphicFrame macro="">
      <xdr:nvGraphicFramePr>
        <xdr:cNvPr id="9" name="Grafiek 8">
          <a:extLst>
            <a:ext uri="{FF2B5EF4-FFF2-40B4-BE49-F238E27FC236}">
              <a16:creationId xmlns:a16="http://schemas.microsoft.com/office/drawing/2014/main" id="{4C5FED7E-3879-497D-85DB-FA44523813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38</xdr:row>
      <xdr:rowOff>190499</xdr:rowOff>
    </xdr:from>
    <xdr:to>
      <xdr:col>5</xdr:col>
      <xdr:colOff>0</xdr:colOff>
      <xdr:row>65</xdr:row>
      <xdr:rowOff>66675</xdr:rowOff>
    </xdr:to>
    <xdr:graphicFrame macro="">
      <xdr:nvGraphicFramePr>
        <xdr:cNvPr id="10" name="Grafiek 9">
          <a:extLst>
            <a:ext uri="{FF2B5EF4-FFF2-40B4-BE49-F238E27FC236}">
              <a16:creationId xmlns:a16="http://schemas.microsoft.com/office/drawing/2014/main" id="{13E22057-A1FD-415D-BB4B-06DCE969B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609599</xdr:colOff>
      <xdr:row>20</xdr:row>
      <xdr:rowOff>180974</xdr:rowOff>
    </xdr:from>
    <xdr:to>
      <xdr:col>13</xdr:col>
      <xdr:colOff>28574</xdr:colOff>
      <xdr:row>37</xdr:row>
      <xdr:rowOff>190499</xdr:rowOff>
    </xdr:to>
    <xdr:graphicFrame macro="">
      <xdr:nvGraphicFramePr>
        <xdr:cNvPr id="11" name="Grafiek 10">
          <a:extLst>
            <a:ext uri="{FF2B5EF4-FFF2-40B4-BE49-F238E27FC236}">
              <a16:creationId xmlns:a16="http://schemas.microsoft.com/office/drawing/2014/main" id="{B7832F96-B875-4DC3-A489-6A071A4C97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9525</xdr:colOff>
      <xdr:row>39</xdr:row>
      <xdr:rowOff>9525</xdr:rowOff>
    </xdr:from>
    <xdr:to>
      <xdr:col>13</xdr:col>
      <xdr:colOff>38100</xdr:colOff>
      <xdr:row>65</xdr:row>
      <xdr:rowOff>109538</xdr:rowOff>
    </xdr:to>
    <xdr:graphicFrame macro="">
      <xdr:nvGraphicFramePr>
        <xdr:cNvPr id="13" name="Grafiek 12">
          <a:extLst>
            <a:ext uri="{FF2B5EF4-FFF2-40B4-BE49-F238E27FC236}">
              <a16:creationId xmlns:a16="http://schemas.microsoft.com/office/drawing/2014/main" id="{DC83AAE9-055E-49B2-8628-5C52AFC8D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D4827-ABEC-48CF-A8F6-47234F19A36B}">
  <dimension ref="A1:N27"/>
  <sheetViews>
    <sheetView tabSelected="1" topLeftCell="B1" zoomScaleNormal="100" workbookViewId="0">
      <selection activeCell="H5" sqref="H5"/>
    </sheetView>
  </sheetViews>
  <sheetFormatPr defaultRowHeight="15" x14ac:dyDescent="0.25"/>
  <cols>
    <col min="1" max="1" width="51.140625" bestFit="1" customWidth="1"/>
    <col min="2" max="2" width="12.28515625" customWidth="1"/>
    <col min="3" max="3" width="17.7109375" customWidth="1"/>
    <col min="6" max="6" width="2.85546875" customWidth="1"/>
    <col min="7" max="7" width="23.7109375" customWidth="1"/>
    <col min="8" max="8" width="12.42578125" customWidth="1"/>
    <col min="9" max="9" width="13.42578125" customWidth="1"/>
    <col min="10" max="10" width="11.140625" bestFit="1" customWidth="1"/>
    <col min="13" max="13" width="17.5703125" bestFit="1" customWidth="1"/>
    <col min="14" max="14" width="10.28515625" bestFit="1" customWidth="1"/>
  </cols>
  <sheetData>
    <row r="1" spans="1:10" ht="56.25" customHeight="1" x14ac:dyDescent="0.25">
      <c r="A1" s="3" t="s">
        <v>0</v>
      </c>
      <c r="B1" s="11" t="s">
        <v>23</v>
      </c>
      <c r="C1" s="11"/>
    </row>
    <row r="2" spans="1:10" ht="11.25" customHeight="1" x14ac:dyDescent="0.25"/>
    <row r="3" spans="1:10" ht="15" customHeight="1" x14ac:dyDescent="0.25">
      <c r="A3" s="7" t="s">
        <v>22</v>
      </c>
      <c r="G3" s="12" t="s">
        <v>25</v>
      </c>
    </row>
    <row r="4" spans="1:10" ht="15" customHeight="1" x14ac:dyDescent="0.25">
      <c r="A4" s="1" t="s">
        <v>21</v>
      </c>
      <c r="B4" s="2">
        <f>SUM(J20)</f>
        <v>4830.6399999999994</v>
      </c>
      <c r="G4" s="1" t="s">
        <v>26</v>
      </c>
      <c r="H4" s="8">
        <v>675.56</v>
      </c>
    </row>
    <row r="5" spans="1:10" ht="15" customHeight="1" x14ac:dyDescent="0.25">
      <c r="A5" s="1" t="s">
        <v>20</v>
      </c>
      <c r="B5" s="2">
        <f>SUM(B20)</f>
        <v>4206.5499999999993</v>
      </c>
      <c r="G5" s="1" t="s">
        <v>27</v>
      </c>
      <c r="H5" s="8">
        <f>SUM(H4+B7)</f>
        <v>51.4699999999998</v>
      </c>
    </row>
    <row r="6" spans="1:10" ht="7.5" customHeight="1" x14ac:dyDescent="0.25">
      <c r="A6" s="1"/>
      <c r="B6" s="2"/>
      <c r="G6" s="1"/>
    </row>
    <row r="7" spans="1:10" ht="15" customHeight="1" x14ac:dyDescent="0.25">
      <c r="A7" s="1" t="s">
        <v>24</v>
      </c>
      <c r="B7" s="2">
        <f>SUM(B5-B4)</f>
        <v>-624.09000000000015</v>
      </c>
      <c r="G7" s="1"/>
      <c r="H7" s="10"/>
    </row>
    <row r="8" spans="1:10" ht="11.25" customHeight="1" x14ac:dyDescent="0.25">
      <c r="A8" s="1"/>
      <c r="B8" s="2"/>
    </row>
    <row r="9" spans="1:10" ht="21.75" customHeight="1" x14ac:dyDescent="0.3">
      <c r="A9" s="7" t="s">
        <v>1</v>
      </c>
      <c r="B9" s="7" t="s">
        <v>8</v>
      </c>
      <c r="C9" s="6"/>
      <c r="D9" s="6"/>
      <c r="E9" s="6"/>
      <c r="F9" s="6"/>
      <c r="G9" s="7" t="s">
        <v>2</v>
      </c>
      <c r="H9" s="7"/>
      <c r="I9" s="7"/>
      <c r="J9" s="7" t="s">
        <v>8</v>
      </c>
    </row>
    <row r="10" spans="1:10" x14ac:dyDescent="0.25">
      <c r="A10" s="1" t="s">
        <v>3</v>
      </c>
      <c r="B10" s="9">
        <v>71</v>
      </c>
      <c r="G10" s="1" t="s">
        <v>16</v>
      </c>
      <c r="H10" s="1"/>
      <c r="I10" s="1"/>
      <c r="J10" s="2">
        <f>7.87+558.39+415.32+632.8</f>
        <v>1614.3799999999999</v>
      </c>
    </row>
    <row r="11" spans="1:10" x14ac:dyDescent="0.25">
      <c r="A11" s="1" t="s">
        <v>6</v>
      </c>
      <c r="B11" s="9">
        <f>50+55+200+125+50+52.5+38.5+10+40+164.5+15+25+89+30+15+33.25+32.5+38.5+50+95+55+140+150.5+89.7+115+33+173+100+45+50+100+77.1+40+140+61+120+50</f>
        <v>2748.0499999999997</v>
      </c>
      <c r="G11" s="1" t="s">
        <v>18</v>
      </c>
      <c r="H11" s="1"/>
      <c r="I11" s="1"/>
      <c r="J11" s="2">
        <f>32.85+52+51.65+53.63+54.25+34.3+118.82</f>
        <v>397.5</v>
      </c>
    </row>
    <row r="12" spans="1:10" x14ac:dyDescent="0.25">
      <c r="A12" s="1" t="s">
        <v>4</v>
      </c>
      <c r="B12" s="9">
        <v>0</v>
      </c>
      <c r="G12" s="1" t="s">
        <v>19</v>
      </c>
      <c r="H12" s="1"/>
      <c r="I12" s="1"/>
      <c r="J12" s="2">
        <f>55+199.5+92.5+100+75+48.5+65+10+40+415.32+20+48.25+312+310.5+115+33+273+42+15+214.3+40</f>
        <v>2523.87</v>
      </c>
    </row>
    <row r="13" spans="1:10" x14ac:dyDescent="0.25">
      <c r="A13" s="1" t="s">
        <v>10</v>
      </c>
      <c r="B13" s="9">
        <f>200+22.5+22.5+22.5+75+70+400+40+40+40+40+40+40+40+40+40+40+40+45+45+45</f>
        <v>1387.5</v>
      </c>
      <c r="G13" s="1" t="s">
        <v>12</v>
      </c>
      <c r="H13" s="1"/>
      <c r="I13" s="1"/>
      <c r="J13" s="2">
        <v>0</v>
      </c>
    </row>
    <row r="14" spans="1:10" x14ac:dyDescent="0.25">
      <c r="A14" s="1" t="s">
        <v>5</v>
      </c>
      <c r="B14" s="9">
        <v>0</v>
      </c>
      <c r="G14" s="1" t="s">
        <v>14</v>
      </c>
      <c r="H14" s="1"/>
      <c r="I14" s="1"/>
      <c r="J14" s="2">
        <v>72.400000000000006</v>
      </c>
    </row>
    <row r="15" spans="1:10" x14ac:dyDescent="0.25">
      <c r="B15" s="2"/>
      <c r="G15" s="1" t="s">
        <v>17</v>
      </c>
      <c r="H15" s="1"/>
      <c r="I15" s="1"/>
      <c r="J15" s="2">
        <v>108.49</v>
      </c>
    </row>
    <row r="16" spans="1:10" x14ac:dyDescent="0.25">
      <c r="G16" s="1" t="s">
        <v>13</v>
      </c>
      <c r="H16" s="1"/>
      <c r="I16" s="1"/>
      <c r="J16" s="2">
        <v>0</v>
      </c>
    </row>
    <row r="17" spans="1:14" x14ac:dyDescent="0.25">
      <c r="G17" s="1" t="s">
        <v>9</v>
      </c>
      <c r="H17" s="1"/>
      <c r="I17" s="1"/>
      <c r="J17" s="2">
        <f>9.5*12</f>
        <v>114</v>
      </c>
    </row>
    <row r="18" spans="1:14" x14ac:dyDescent="0.25">
      <c r="G18" s="1" t="s">
        <v>11</v>
      </c>
      <c r="H18" s="1"/>
      <c r="I18" s="1"/>
      <c r="J18" s="2">
        <v>0</v>
      </c>
    </row>
    <row r="19" spans="1:14" ht="7.5" customHeight="1" x14ac:dyDescent="0.25">
      <c r="J19" s="8"/>
    </row>
    <row r="20" spans="1:14" ht="22.5" customHeight="1" x14ac:dyDescent="0.25">
      <c r="A20" s="4" t="s">
        <v>7</v>
      </c>
      <c r="B20" s="5">
        <f>SUM(B10:B14)</f>
        <v>4206.5499999999993</v>
      </c>
      <c r="C20" s="4"/>
      <c r="D20" s="4"/>
      <c r="E20" s="4"/>
      <c r="F20" s="4"/>
      <c r="G20" s="4" t="s">
        <v>7</v>
      </c>
      <c r="H20" s="4"/>
      <c r="I20" s="4"/>
      <c r="J20" s="5">
        <f>SUM(J10:J18)</f>
        <v>4830.6399999999994</v>
      </c>
    </row>
    <row r="27" spans="1:14" x14ac:dyDescent="0.25">
      <c r="N27" t="s">
        <v>15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Wouter Visser</dc:creator>
  <cp:lastModifiedBy>Wouter Visser</cp:lastModifiedBy>
  <dcterms:created xsi:type="dcterms:W3CDTF">2022-06-12T06:23:25Z</dcterms:created>
  <dcterms:modified xsi:type="dcterms:W3CDTF">2022-07-08T09:15:17Z</dcterms:modified>
</cp:coreProperties>
</file>