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visser\Documents\Prive\Dogtrailing documenten\"/>
    </mc:Choice>
  </mc:AlternateContent>
  <xr:revisionPtr revIDLastSave="0" documentId="13_ncr:1_{D49AED07-645F-4A96-8A88-942ADCB89448}" xr6:coauthVersionLast="47" xr6:coauthVersionMax="47" xr10:uidLastSave="{00000000-0000-0000-0000-000000000000}"/>
  <bookViews>
    <workbookView xWindow="3510" yWindow="3510" windowWidth="21600" windowHeight="11385" xr2:uid="{92F061C6-74A2-43F3-9CFC-DDC8EDC3E46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I10" i="1" l="1"/>
  <c r="I13" i="1"/>
  <c r="I11" i="1"/>
  <c r="I17" i="1"/>
  <c r="I12" i="1"/>
  <c r="B20" i="1"/>
  <c r="B5" i="1" s="1"/>
  <c r="I20" i="1" l="1"/>
  <c r="B4" i="1" s="1"/>
  <c r="B7" i="1" s="1"/>
</calcChain>
</file>

<file path=xl/sharedStrings.xml><?xml version="1.0" encoding="utf-8"?>
<sst xmlns="http://schemas.openxmlformats.org/spreadsheetml/2006/main" count="30" uniqueCount="28">
  <si>
    <t>Stichting Dogtrailing</t>
  </si>
  <si>
    <t>Inkomsten uit</t>
  </si>
  <si>
    <t>Uitgaven aan</t>
  </si>
  <si>
    <t>Donatie</t>
  </si>
  <si>
    <t>Lezing</t>
  </si>
  <si>
    <t>Diversen</t>
  </si>
  <si>
    <t>Speurwerk</t>
  </si>
  <si>
    <t>Totaal</t>
  </si>
  <si>
    <t>Bedrag</t>
  </si>
  <si>
    <t xml:space="preserve">Bankkosten </t>
  </si>
  <si>
    <t>Inkomsten door trainingen</t>
  </si>
  <si>
    <t>Uitgaven voor vrijwilligers &amp; trainingsbenodigheden</t>
  </si>
  <si>
    <t>Brandstof</t>
  </si>
  <si>
    <t>Onkosten vervoer</t>
  </si>
  <si>
    <t>Dierenartskosten</t>
  </si>
  <si>
    <t xml:space="preserve"> </t>
  </si>
  <si>
    <t>Boekjaar 2021</t>
  </si>
  <si>
    <t>Hondenvoer &amp; Benodigdheden</t>
  </si>
  <si>
    <t>Bedrijfskleding &amp; Benodigheden</t>
  </si>
  <si>
    <t>Telefonie &amp; internet, website en aanverwante kosten</t>
  </si>
  <si>
    <t>Onkosten vergoeding vrijwilligers</t>
  </si>
  <si>
    <t>Totaal inkomsten</t>
  </si>
  <si>
    <t>Totaal uitgaven</t>
  </si>
  <si>
    <t>Balans</t>
  </si>
  <si>
    <t>Balans 2021</t>
  </si>
  <si>
    <t>Balans rekening</t>
  </si>
  <si>
    <t>Start 2021</t>
  </si>
  <si>
    <t>Eind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</si>
</sst>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###0.00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3" fillId="0" borderId="0" xfId="0" applyFont="1"/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indent="1"/>
    </xf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Blad1!$A$10:$A$14</c:f>
              <c:strCache>
                <c:ptCount val="5"/>
                <c:pt idx="0">
                  <c:v>Donatie</c:v>
                </c:pt>
                <c:pt idx="1">
                  <c:v>Speurwerk</c:v>
                </c:pt>
                <c:pt idx="2">
                  <c:v>Lezing</c:v>
                </c:pt>
                <c:pt idx="3">
                  <c:v>Inkomsten door trainingen</c:v>
                </c:pt>
                <c:pt idx="4">
                  <c:v>Diversen</c:v>
                </c:pt>
              </c:strCache>
            </c:strRef>
          </c:cat>
          <c:val>
            <c:numRef>
              <c:f>Blad1!$B$10:$B$14</c:f>
              <c:numCache>
                <c:formatCode>"€"\ ####0.00</c:formatCode>
                <c:ptCount val="5"/>
                <c:pt idx="0">
                  <c:v>700</c:v>
                </c:pt>
                <c:pt idx="1">
                  <c:v>5843.45</c:v>
                </c:pt>
                <c:pt idx="2">
                  <c:v>0</c:v>
                </c:pt>
                <c:pt idx="3">
                  <c:v>610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B-4124-959C-B8326BB87C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8806352"/>
        <c:axId val="888807600"/>
      </c:barChart>
      <c:catAx>
        <c:axId val="8888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88807600"/>
        <c:crosses val="autoZero"/>
        <c:auto val="1"/>
        <c:lblAlgn val="ctr"/>
        <c:lblOffset val="100"/>
        <c:noMultiLvlLbl val="0"/>
      </c:catAx>
      <c:valAx>
        <c:axId val="88880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888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03-49F4-AF80-1AE4C3CB01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03-49F4-AF80-1AE4C3CB01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03-49F4-AF80-1AE4C3CB01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03-49F4-AF80-1AE4C3CB01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203-49F4-AF80-1AE4C3CB01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Blad1!$A$10:$A$14</c:f>
              <c:strCache>
                <c:ptCount val="5"/>
                <c:pt idx="0">
                  <c:v>Donatie</c:v>
                </c:pt>
                <c:pt idx="1">
                  <c:v>Speurwerk</c:v>
                </c:pt>
                <c:pt idx="2">
                  <c:v>Lezing</c:v>
                </c:pt>
                <c:pt idx="3">
                  <c:v>Inkomsten door trainingen</c:v>
                </c:pt>
                <c:pt idx="4">
                  <c:v>Diversen</c:v>
                </c:pt>
              </c:strCache>
            </c:strRef>
          </c:cat>
          <c:val>
            <c:numRef>
              <c:f>Blad1!$B$10:$B$14</c:f>
              <c:numCache>
                <c:formatCode>"€"\ ####0.00</c:formatCode>
                <c:ptCount val="5"/>
                <c:pt idx="0">
                  <c:v>700</c:v>
                </c:pt>
                <c:pt idx="1">
                  <c:v>5843.45</c:v>
                </c:pt>
                <c:pt idx="2">
                  <c:v>0</c:v>
                </c:pt>
                <c:pt idx="3">
                  <c:v>610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03-49F4-AF80-1AE4C3CB010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Blad1!$G$10:$G$18</c:f>
              <c:strCache>
                <c:ptCount val="9"/>
                <c:pt idx="0">
                  <c:v>Hondenvoer &amp; Benodigdheden</c:v>
                </c:pt>
                <c:pt idx="1">
                  <c:v>Telefonie &amp; internet, website en aanverwante kosten</c:v>
                </c:pt>
                <c:pt idx="2">
                  <c:v>Onkosten vergoeding vrijwilligers</c:v>
                </c:pt>
                <c:pt idx="3">
                  <c:v>Brandstof</c:v>
                </c:pt>
                <c:pt idx="4">
                  <c:v>Dierenartskosten</c:v>
                </c:pt>
                <c:pt idx="5">
                  <c:v>Bedrijfskleding &amp; Benodigheden</c:v>
                </c:pt>
                <c:pt idx="6">
                  <c:v>Onkosten vervoer</c:v>
                </c:pt>
                <c:pt idx="7">
                  <c:v>Bankkosten </c:v>
                </c:pt>
                <c:pt idx="8">
                  <c:v>Uitgaven voor vrijwilligers &amp; trainingsbenodigheden</c:v>
                </c:pt>
              </c:strCache>
            </c:strRef>
          </c:cat>
          <c:val>
            <c:numRef>
              <c:f>Blad1!$I$10:$I$18</c:f>
              <c:numCache>
                <c:formatCode>"€"\ ####0.00</c:formatCode>
                <c:ptCount val="9"/>
                <c:pt idx="0">
                  <c:v>1080.42</c:v>
                </c:pt>
                <c:pt idx="1">
                  <c:v>983.85</c:v>
                </c:pt>
                <c:pt idx="2">
                  <c:v>818.9</c:v>
                </c:pt>
                <c:pt idx="3">
                  <c:v>818.57999999999993</c:v>
                </c:pt>
                <c:pt idx="4">
                  <c:v>252.09</c:v>
                </c:pt>
                <c:pt idx="5">
                  <c:v>193.4</c:v>
                </c:pt>
                <c:pt idx="6">
                  <c:v>150</c:v>
                </c:pt>
                <c:pt idx="7">
                  <c:v>114</c:v>
                </c:pt>
                <c:pt idx="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3-4662-BF7A-BE33C1C2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7809872"/>
        <c:axId val="937811952"/>
      </c:barChart>
      <c:catAx>
        <c:axId val="9378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37811952"/>
        <c:crosses val="autoZero"/>
        <c:auto val="1"/>
        <c:lblAlgn val="ctr"/>
        <c:lblOffset val="100"/>
        <c:noMultiLvlLbl val="0"/>
      </c:catAx>
      <c:valAx>
        <c:axId val="9378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3780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01-4F58-8665-4128A0EAEA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701-4F58-8665-4128A0EAEA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701-4F58-8665-4128A0EAEA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701-4F58-8665-4128A0EAEA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701-4F58-8665-4128A0EAEA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701-4F58-8665-4128A0EAEA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701-4F58-8665-4128A0EAEA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701-4F58-8665-4128A0EAEA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701-4F58-8665-4128A0EAEAAA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fld id="{AD14882B-2801-4F6A-81EB-0C214A912427}" type="PERCENTAGE">
                      <a:rPr lang="en-US" baseline="0"/>
                      <a:pPr/>
                      <a:t>[PERCENTAGE]</a:t>
                    </a:fld>
                    <a:endParaRPr lang="nl-N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701-4F58-8665-4128A0EAEA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Blad1!$G$10:$G$18</c:f>
              <c:strCache>
                <c:ptCount val="9"/>
                <c:pt idx="0">
                  <c:v>Hondenvoer &amp; Benodigdheden</c:v>
                </c:pt>
                <c:pt idx="1">
                  <c:v>Telefonie &amp; internet, website en aanverwante kosten</c:v>
                </c:pt>
                <c:pt idx="2">
                  <c:v>Onkosten vergoeding vrijwilligers</c:v>
                </c:pt>
                <c:pt idx="3">
                  <c:v>Brandstof</c:v>
                </c:pt>
                <c:pt idx="4">
                  <c:v>Dierenartskosten</c:v>
                </c:pt>
                <c:pt idx="5">
                  <c:v>Bedrijfskleding &amp; Benodigheden</c:v>
                </c:pt>
                <c:pt idx="6">
                  <c:v>Onkosten vervoer</c:v>
                </c:pt>
                <c:pt idx="7">
                  <c:v>Bankkosten </c:v>
                </c:pt>
                <c:pt idx="8">
                  <c:v>Uitgaven voor vrijwilligers &amp; trainingsbenodigheden</c:v>
                </c:pt>
              </c:strCache>
            </c:strRef>
          </c:cat>
          <c:val>
            <c:numRef>
              <c:f>Blad1!$I$10:$I$18</c:f>
              <c:numCache>
                <c:formatCode>"€"\ ####0.00</c:formatCode>
                <c:ptCount val="9"/>
                <c:pt idx="0">
                  <c:v>1080.42</c:v>
                </c:pt>
                <c:pt idx="1">
                  <c:v>983.85</c:v>
                </c:pt>
                <c:pt idx="2">
                  <c:v>818.9</c:v>
                </c:pt>
                <c:pt idx="3">
                  <c:v>818.57999999999993</c:v>
                </c:pt>
                <c:pt idx="4">
                  <c:v>252.09</c:v>
                </c:pt>
                <c:pt idx="5">
                  <c:v>193.4</c:v>
                </c:pt>
                <c:pt idx="6">
                  <c:v>150</c:v>
                </c:pt>
                <c:pt idx="7">
                  <c:v>114</c:v>
                </c:pt>
                <c:pt idx="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01-4F58-8665-4128A0EAEAA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21</xdr:row>
      <xdr:rowOff>0</xdr:rowOff>
    </xdr:from>
    <xdr:to>
      <xdr:col>4</xdr:col>
      <xdr:colOff>609599</xdr:colOff>
      <xdr:row>38</xdr:row>
      <xdr:rowOff>19050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4C5FED7E-3879-497D-85DB-FA4452381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38</xdr:row>
      <xdr:rowOff>190499</xdr:rowOff>
    </xdr:from>
    <xdr:to>
      <xdr:col>5</xdr:col>
      <xdr:colOff>0</xdr:colOff>
      <xdr:row>65</xdr:row>
      <xdr:rowOff>66675</xdr:rowOff>
    </xdr:to>
    <xdr:graphicFrame macro="">
      <xdr:nvGraphicFramePr>
        <xdr:cNvPr id="10" name="Grafiek 9">
          <a:extLst>
            <a:ext uri="{FF2B5EF4-FFF2-40B4-BE49-F238E27FC236}">
              <a16:creationId xmlns:a16="http://schemas.microsoft.com/office/drawing/2014/main" id="{13E22057-A1FD-415D-BB4B-06DCE969B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609599</xdr:colOff>
      <xdr:row>20</xdr:row>
      <xdr:rowOff>180974</xdr:rowOff>
    </xdr:from>
    <xdr:to>
      <xdr:col>12</xdr:col>
      <xdr:colOff>28574</xdr:colOff>
      <xdr:row>37</xdr:row>
      <xdr:rowOff>190499</xdr:rowOff>
    </xdr:to>
    <xdr:graphicFrame macro="">
      <xdr:nvGraphicFramePr>
        <xdr:cNvPr id="11" name="Grafiek 10">
          <a:extLst>
            <a:ext uri="{FF2B5EF4-FFF2-40B4-BE49-F238E27FC236}">
              <a16:creationId xmlns:a16="http://schemas.microsoft.com/office/drawing/2014/main" id="{B7832F96-B875-4DC3-A489-6A071A4C9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39</xdr:row>
      <xdr:rowOff>9525</xdr:rowOff>
    </xdr:from>
    <xdr:to>
      <xdr:col>12</xdr:col>
      <xdr:colOff>38100</xdr:colOff>
      <xdr:row>65</xdr:row>
      <xdr:rowOff>109538</xdr:rowOff>
    </xdr:to>
    <xdr:graphicFrame macro="">
      <xdr:nvGraphicFramePr>
        <xdr:cNvPr id="13" name="Grafiek 12">
          <a:extLst>
            <a:ext uri="{FF2B5EF4-FFF2-40B4-BE49-F238E27FC236}">
              <a16:creationId xmlns:a16="http://schemas.microsoft.com/office/drawing/2014/main" id="{DC83AAE9-055E-49B2-8628-5C52AFC8D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4827-ABEC-48CF-A8F6-47234F19A36B}">
  <dimension ref="A1:M27"/>
  <sheetViews>
    <sheetView tabSelected="1" topLeftCell="D1" zoomScaleNormal="100" workbookViewId="0">
      <selection activeCell="K8" sqref="K8"/>
    </sheetView>
  </sheetViews>
  <sheetFormatPr defaultRowHeight="15" x14ac:dyDescent="0.25"/>
  <cols>
    <col min="1" max="1" width="51.140625" bestFit="1" customWidth="1"/>
    <col min="2" max="2" width="15.7109375" customWidth="1"/>
    <col min="3" max="3" width="12.42578125" customWidth="1"/>
    <col min="6" max="6" width="2.85546875" customWidth="1"/>
    <col min="7" max="7" width="23.28515625" customWidth="1"/>
    <col min="8" max="8" width="27.7109375" customWidth="1"/>
    <col min="9" max="9" width="10.28515625" bestFit="1" customWidth="1"/>
    <col min="12" max="12" width="17.5703125" bestFit="1" customWidth="1"/>
    <col min="13" max="13" width="10.28515625" bestFit="1" customWidth="1"/>
  </cols>
  <sheetData>
    <row r="1" spans="1:10" ht="56.25" customHeight="1" x14ac:dyDescent="0.25">
      <c r="A1" s="3" t="s">
        <v>0</v>
      </c>
      <c r="B1" s="8" t="s">
        <v>16</v>
      </c>
      <c r="C1" s="8"/>
    </row>
    <row r="2" spans="1:10" ht="11.25" customHeight="1" x14ac:dyDescent="0.25"/>
    <row r="3" spans="1:10" ht="15" customHeight="1" x14ac:dyDescent="0.25">
      <c r="A3" s="7" t="s">
        <v>23</v>
      </c>
      <c r="G3" s="9" t="s">
        <v>25</v>
      </c>
    </row>
    <row r="4" spans="1:10" ht="15" customHeight="1" x14ac:dyDescent="0.25">
      <c r="A4" s="1" t="s">
        <v>22</v>
      </c>
      <c r="B4" s="2">
        <f>SUM(I20)</f>
        <v>4524.24</v>
      </c>
      <c r="G4" s="1" t="s">
        <v>26</v>
      </c>
      <c r="H4" s="10">
        <v>51.47</v>
      </c>
    </row>
    <row r="5" spans="1:10" ht="15" customHeight="1" x14ac:dyDescent="0.25">
      <c r="A5" s="1" t="s">
        <v>21</v>
      </c>
      <c r="B5" s="2">
        <f>SUM(B20)</f>
        <v>7153.45</v>
      </c>
      <c r="G5" s="1" t="s">
        <v>27</v>
      </c>
      <c r="H5" s="10">
        <f>SUM(H4+B7)</f>
        <v>2680.68</v>
      </c>
      <c r="J5" s="1"/>
    </row>
    <row r="6" spans="1:10" ht="7.5" customHeight="1" x14ac:dyDescent="0.25">
      <c r="A6" s="1"/>
      <c r="B6" s="2"/>
    </row>
    <row r="7" spans="1:10" ht="15" customHeight="1" x14ac:dyDescent="0.25">
      <c r="A7" s="1" t="s">
        <v>24</v>
      </c>
      <c r="B7" s="2">
        <f>SUM(B5-B4)</f>
        <v>2629.21</v>
      </c>
    </row>
    <row r="8" spans="1:10" ht="11.25" customHeight="1" x14ac:dyDescent="0.25">
      <c r="A8" s="1"/>
      <c r="B8" s="2"/>
    </row>
    <row r="9" spans="1:10" ht="21.75" customHeight="1" x14ac:dyDescent="0.3">
      <c r="A9" s="7" t="s">
        <v>1</v>
      </c>
      <c r="B9" s="7" t="s">
        <v>8</v>
      </c>
      <c r="C9" s="6"/>
      <c r="D9" s="6"/>
      <c r="E9" s="6"/>
      <c r="F9" s="6"/>
      <c r="G9" s="7" t="s">
        <v>2</v>
      </c>
      <c r="H9" s="7"/>
      <c r="I9" s="7" t="s">
        <v>8</v>
      </c>
    </row>
    <row r="10" spans="1:10" x14ac:dyDescent="0.25">
      <c r="A10" s="1" t="s">
        <v>3</v>
      </c>
      <c r="B10" s="2">
        <v>700</v>
      </c>
      <c r="G10" s="1" t="s">
        <v>17</v>
      </c>
      <c r="H10" s="1"/>
      <c r="I10" s="2">
        <f>436.2+644.22</f>
        <v>1080.42</v>
      </c>
    </row>
    <row r="11" spans="1:10" x14ac:dyDescent="0.25">
      <c r="A11" s="1" t="s">
        <v>6</v>
      </c>
      <c r="B11" s="2">
        <v>5843.45</v>
      </c>
      <c r="G11" s="1" t="s">
        <v>19</v>
      </c>
      <c r="H11" s="1"/>
      <c r="I11" s="2">
        <f>906+77.85</f>
        <v>983.85</v>
      </c>
    </row>
    <row r="12" spans="1:10" x14ac:dyDescent="0.25">
      <c r="A12" s="1" t="s">
        <v>4</v>
      </c>
      <c r="B12" s="2">
        <v>0</v>
      </c>
      <c r="G12" s="1" t="s">
        <v>20</v>
      </c>
      <c r="H12" s="1"/>
      <c r="I12" s="2">
        <f>230+240.6+40+60.3+150+58+40</f>
        <v>818.9</v>
      </c>
    </row>
    <row r="13" spans="1:10" x14ac:dyDescent="0.25">
      <c r="A13" s="1" t="s">
        <v>10</v>
      </c>
      <c r="B13" s="2">
        <v>610</v>
      </c>
      <c r="G13" s="1" t="s">
        <v>12</v>
      </c>
      <c r="H13" s="1"/>
      <c r="I13" s="2">
        <f>108.02+75.06+108.09+77.33+107.65+101.54+118.6+122.29</f>
        <v>818.57999999999993</v>
      </c>
    </row>
    <row r="14" spans="1:10" x14ac:dyDescent="0.25">
      <c r="A14" s="1" t="s">
        <v>5</v>
      </c>
      <c r="B14" s="2">
        <v>0</v>
      </c>
      <c r="G14" s="1" t="s">
        <v>14</v>
      </c>
      <c r="H14" s="1"/>
      <c r="I14" s="2">
        <v>252.09</v>
      </c>
    </row>
    <row r="15" spans="1:10" x14ac:dyDescent="0.25">
      <c r="B15" s="2"/>
      <c r="G15" s="1" t="s">
        <v>18</v>
      </c>
      <c r="H15" s="1"/>
      <c r="I15" s="2">
        <v>193.4</v>
      </c>
    </row>
    <row r="16" spans="1:10" x14ac:dyDescent="0.25">
      <c r="G16" s="1" t="s">
        <v>13</v>
      </c>
      <c r="H16" s="1"/>
      <c r="I16" s="2">
        <v>150</v>
      </c>
    </row>
    <row r="17" spans="1:13" x14ac:dyDescent="0.25">
      <c r="G17" s="1" t="s">
        <v>9</v>
      </c>
      <c r="H17" s="1"/>
      <c r="I17" s="2">
        <f>9.5*12</f>
        <v>114</v>
      </c>
    </row>
    <row r="18" spans="1:13" x14ac:dyDescent="0.25">
      <c r="G18" s="1" t="s">
        <v>11</v>
      </c>
      <c r="H18" s="1"/>
      <c r="I18" s="2">
        <v>113</v>
      </c>
    </row>
    <row r="19" spans="1:13" ht="7.5" customHeight="1" x14ac:dyDescent="0.25"/>
    <row r="20" spans="1:13" ht="22.5" customHeight="1" x14ac:dyDescent="0.25">
      <c r="A20" s="4" t="s">
        <v>7</v>
      </c>
      <c r="B20" s="5">
        <f>SUM(B10:B14)</f>
        <v>7153.45</v>
      </c>
      <c r="C20" s="4"/>
      <c r="D20" s="4"/>
      <c r="E20" s="4"/>
      <c r="F20" s="4"/>
      <c r="G20" s="4" t="s">
        <v>7</v>
      </c>
      <c r="H20" s="4"/>
      <c r="I20" s="5">
        <f>SUM(I10:I18)</f>
        <v>4524.24</v>
      </c>
    </row>
    <row r="27" spans="1:13" x14ac:dyDescent="0.25">
      <c r="M27" t="s">
        <v>15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Visser</dc:creator>
  <cp:lastModifiedBy>Wouter Visser</cp:lastModifiedBy>
  <dcterms:created xsi:type="dcterms:W3CDTF">2022-06-12T06:23:25Z</dcterms:created>
  <dcterms:modified xsi:type="dcterms:W3CDTF">2022-07-08T09:15:21Z</dcterms:modified>
</cp:coreProperties>
</file>